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4975" activeTab="0"/>
  </bookViews>
  <sheets>
    <sheet name="31 - Contrato 169-2018 - 20H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cont-conceicao</author>
  </authors>
  <commentList>
    <comment ref="W49" authorId="0">
      <text>
        <r>
          <rPr>
            <b/>
            <sz val="9"/>
            <rFont val="Tahoma"/>
            <family val="2"/>
          </rPr>
          <t>cont-conceicao:</t>
        </r>
        <r>
          <rPr>
            <sz val="9"/>
            <rFont val="Tahoma"/>
            <family val="2"/>
          </rPr>
          <t xml:space="preserve">
CONFIRMAR COM LAUDO</t>
        </r>
      </text>
    </comment>
  </commentList>
</comments>
</file>

<file path=xl/sharedStrings.xml><?xml version="1.0" encoding="utf-8"?>
<sst xmlns="http://schemas.openxmlformats.org/spreadsheetml/2006/main" count="220" uniqueCount="151">
  <si>
    <t>ESTADO DE MATO GROSSO</t>
  </si>
  <si>
    <t>PREFEITURA MUNICIPAL DE PRIMAVERA DO LESTE</t>
  </si>
  <si>
    <t>PLANILHA DE CUSTOS E FORMAÇÃO DE PREÇOS</t>
  </si>
  <si>
    <t>Pregão Presencial:</t>
  </si>
  <si>
    <t>101/2020</t>
  </si>
  <si>
    <t>Contrato:</t>
  </si>
  <si>
    <t>CONTRATAÇÃO DE EMPRESA PARA PRESTAÇÃO DE SERVIÇOS DE PEDREIRO E SERVENTE DE PEDREIRO</t>
  </si>
  <si>
    <t>A</t>
  </si>
  <si>
    <t xml:space="preserve">Data de apresentação da proposta (dia/mês/ano) </t>
  </si>
  <si>
    <t>xxxxx</t>
  </si>
  <si>
    <t>B</t>
  </si>
  <si>
    <t xml:space="preserve">Município/UF </t>
  </si>
  <si>
    <t>Primavera do Leste/MT</t>
  </si>
  <si>
    <t>C</t>
  </si>
  <si>
    <t>Ano Acordo, Convenção ou Sentença Normativa em Dissídio Coletivo</t>
  </si>
  <si>
    <t>Convenção Coletiva de Trabalho 0012/2020</t>
  </si>
  <si>
    <t xml:space="preserve">D </t>
  </si>
  <si>
    <t>Nº de meses de execução contratual</t>
  </si>
  <si>
    <t>NÃO DISPONIBILIZADO</t>
  </si>
  <si>
    <t>Identificação do Serviço</t>
  </si>
  <si>
    <t>Tipo de Serviço</t>
  </si>
  <si>
    <t>Unidade de Medida</t>
  </si>
  <si>
    <t xml:space="preserve"> Quantidade total a contratar (em função da unidade de medida)</t>
  </si>
  <si>
    <t>Mão de obra vinculada à execução contratual</t>
  </si>
  <si>
    <t>Dados complementares para composição dos custos referente à mão-de-obra</t>
  </si>
  <si>
    <t>Tipo de serviço (mesmo serviço com características distintas)</t>
  </si>
  <si>
    <t>Salário Normativo Categoria Profissional (Salário + Assiduidade)</t>
  </si>
  <si>
    <t>Categoria profissional (vinculada à execução contratual)</t>
  </si>
  <si>
    <t>Data base da categoria (dia/mês/ano)</t>
  </si>
  <si>
    <t xml:space="preserve"> MÓDULO 1 :   COMPOSIÇÃO DA REMUNERAÇÃO</t>
  </si>
  <si>
    <t>Composição da Remuneração</t>
  </si>
  <si>
    <t>Quantidade</t>
  </si>
  <si>
    <t>Salário</t>
  </si>
  <si>
    <t>Total</t>
  </si>
  <si>
    <t>Salário Base - CARGO</t>
  </si>
  <si>
    <t>Gratificação por Assiduidade</t>
  </si>
  <si>
    <t>SUBTOTAL:</t>
  </si>
  <si>
    <t>TOTAL DA REMUNERAÇÃO:</t>
  </si>
  <si>
    <t>MÓDULO 2:   BENEFÍCIOS MENSAIS E DIÁRIOS</t>
  </si>
  <si>
    <t xml:space="preserve"> Benefícios Mensais e Diários</t>
  </si>
  <si>
    <t>Valor (R$)</t>
  </si>
  <si>
    <t>Vale Transporte (Baseado no preço da passagem de transporte coletivo de Primavera do Leste/MT, trajeto ida e volta) Vale transporte  = x 2 (ida e volta) x 22 (nº de dias trabalhados) x 1 (n.º empregados)</t>
  </si>
  <si>
    <t>Desconto legal sobre transporte (máximo de 6% do salário base)</t>
  </si>
  <si>
    <t>Auxílio Alimentação</t>
  </si>
  <si>
    <t>D</t>
  </si>
  <si>
    <t>Desconto legal do auxílio alimentação para empresa cadastrada no PAT (máximo de 20% do auxílio)</t>
  </si>
  <si>
    <t>E</t>
  </si>
  <si>
    <t>Cesta Básica / Gratificação por Assiduidade</t>
  </si>
  <si>
    <t>F</t>
  </si>
  <si>
    <t>Seguro de vida - Estimativa baseada em pesquisa de preço</t>
  </si>
  <si>
    <t>G</t>
  </si>
  <si>
    <t>PCMSO</t>
  </si>
  <si>
    <t>Total de Benefícios mensais e diários</t>
  </si>
  <si>
    <t>MÓDULO 3:   INSUMOS DIVERSOS</t>
  </si>
  <si>
    <t>Insumos Diversos</t>
  </si>
  <si>
    <t>Uniformes</t>
  </si>
  <si>
    <t>Manutenção Preventiva</t>
  </si>
  <si>
    <t>EPI</t>
  </si>
  <si>
    <t xml:space="preserve">Manutenção Corretiva </t>
  </si>
  <si>
    <t xml:space="preserve">Demais insumos 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</si>
  <si>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</si>
  <si>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</si>
  <si>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</si>
  <si>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</si>
  <si>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</si>
  <si>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</si>
  <si>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</si>
  <si>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</si>
  <si>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</si>
  <si>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</si>
  <si>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</si>
  <si>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</si>
  <si>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 xml:space="preserve">Seguro acidente do trabalho (RAT X FAT) </t>
  </si>
  <si>
    <t>H</t>
  </si>
  <si>
    <t>SEBRAE</t>
  </si>
  <si>
    <t>Submódulo 4.2 – 13º Salário e Adicional de Férias</t>
  </si>
  <si>
    <t>4.2</t>
  </si>
  <si>
    <t>13º Salário e Adicional de Férias</t>
  </si>
  <si>
    <t>13 º Salário - Cálculo (1/12*100)</t>
  </si>
  <si>
    <t>Adicional de Férias - Cálculo (1/3/12*100)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</si>
  <si>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</si>
  <si>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</si>
  <si>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</si>
  <si>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</si>
  <si>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</si>
  <si>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 - Cálculo: 4 (meses/licença) / 12 (meses) X 11,11% (férias s/ licença) X % de ocorrência (2%))</t>
  </si>
  <si>
    <t>Incidência do submódulo 4.1 sobre afastamento maternidade</t>
  </si>
  <si>
    <t>Submódulo 4.4 -  Provisão para Rescisão</t>
  </si>
  <si>
    <t>4.4</t>
  </si>
  <si>
    <t>Provisão para Rescisão</t>
  </si>
  <si>
    <t>Aviso prévio indenizado (Estimativa de 5% dos funcionários demitidos conforme manual do MPOG) - Cálculo ((1/12)*0,05)*100=0,42% Conforme fórmula da fl. 24 do MANUAL DE ORIENTAÇÃO PARA PREENCHIMENTO DA PLANILHA DE CUSTO E FORMAÇÃO DE PREÇOS do MPOG</t>
  </si>
  <si>
    <t>Incidência do FGTS sobre aviso prévio indenizado</t>
  </si>
  <si>
    <t xml:space="preserve">Multa do FGTS e Contribuição Social sobre aviso prévio indenizado </t>
  </si>
  <si>
    <t>Aviso prévio trabalhado - Cálculo ((1/30)*7)/12 - Conforme Manual de Orientação para Preenchimento da Planilha do MPOG</t>
  </si>
  <si>
    <t>Incidência do submódulo 4.1 sobre aviso prévio trabalhado</t>
  </si>
  <si>
    <t>Multa do FGTS e CS do aviso prévio trabalhado</t>
  </si>
  <si>
    <t>Multa do FGTS e CS do aviso prévio indenizado</t>
  </si>
  <si>
    <t>Submódulo  4.5  – Custo de Reposição do Profissional Ausente</t>
  </si>
  <si>
    <t>4.5</t>
  </si>
  <si>
    <t>Composição do Custo de Reposição do Profissional Ausente</t>
  </si>
  <si>
    <t>Férias</t>
  </si>
  <si>
    <t>Ausência por doença - Cálculo (5,96/30)/12*100 - Conforme Manual do MPOG</t>
  </si>
  <si>
    <t>Licença paternidade - Cálculo ((5/30)/12)*0,015*100 - Conforme Manual do MPOG</t>
  </si>
  <si>
    <t>Ausências legais - Cálculo (2,96/30)x1/12 - Conforme TCU Acórdão 1753/2008 - Plenário</t>
  </si>
  <si>
    <t>Ausência por Acidente de trabalho - Cálculo ((15/30)/12)*0,0078*100 - Conforme Manual do MPOG</t>
  </si>
  <si>
    <t xml:space="preserve">Incidência do submódulo 4.1 sobre o Custo de reposição </t>
  </si>
  <si>
    <t>Quadro - resumo – Módulo 4 - Encargos sociais e trabalhistas</t>
  </si>
  <si>
    <t>Módulo 4 - Encargos sociais e trabalhistas</t>
  </si>
  <si>
    <t>Afastamento maternidade</t>
  </si>
  <si>
    <t>Custo de rescisão</t>
  </si>
  <si>
    <t>Custo de reposição do profissional ausente</t>
  </si>
  <si>
    <t>4.6</t>
  </si>
  <si>
    <t>Outros (especificar)</t>
  </si>
  <si>
    <t xml:space="preserve"> MÓDULO 5 - CUSTOS INDIRETOS, TRIBUTOS E LUCRO</t>
  </si>
  <si>
    <t>Custos Indiretos, Tributos e Lucro</t>
  </si>
  <si>
    <t>Custos Indiretos (Estimativa de 7% )</t>
  </si>
  <si>
    <t>Lucro (Estimativa de 13,61% )</t>
  </si>
  <si>
    <t>Tributos</t>
  </si>
  <si>
    <t>C1</t>
  </si>
  <si>
    <t>Base para cálculo dos tributos</t>
  </si>
  <si>
    <t>C2</t>
  </si>
  <si>
    <t>ISS</t>
  </si>
  <si>
    <t>C3</t>
  </si>
  <si>
    <t>COFINS - conforme Art.2º da Lei 10.833, de 29 de dezembro de 2003</t>
  </si>
  <si>
    <t>C4</t>
  </si>
  <si>
    <t>PIS - conforme previsto no artigo 2º da Lei nº 10.637/02</t>
  </si>
  <si>
    <t>C5</t>
  </si>
  <si>
    <t>IRPJ</t>
  </si>
  <si>
    <t>C6</t>
  </si>
  <si>
    <t>CSLL</t>
  </si>
  <si>
    <t>Anexo III – B - Quadro-resumo do Custo por Empregado</t>
  </si>
  <si>
    <t xml:space="preserve">Mão-de-obra vinculada à execução contratual </t>
  </si>
  <si>
    <t xml:space="preserve">A 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</si>
  <si>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</si>
  <si>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</si>
  <si>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</si>
  <si>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</si>
  <si>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</si>
  <si>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</si>
  <si>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mensal</t>
  </si>
  <si>
    <t>Anexo II-A - Quadro - demonstrativo - VALOR GLOBAL DA PROPOSTA</t>
  </si>
  <si>
    <t>Valor Global da Proposta</t>
  </si>
  <si>
    <t>Descrição</t>
  </si>
  <si>
    <t>Quantidade (meses)</t>
  </si>
  <si>
    <t>Valor Unitário Mensal (R$)</t>
  </si>
  <si>
    <t>Valor Total Global</t>
  </si>
  <si>
    <t>Valor proposto pela execução do serviço</t>
  </si>
  <si>
    <t>(Valor Mensal do serviço)</t>
  </si>
  <si>
    <t>OBSERVAÇÕES:</t>
  </si>
  <si>
    <t>1 - CÁLCULO ELABORADO DE ACORDO COM A PLANILHA ADOTADA PELO MPOG.</t>
  </si>
  <si>
    <t>PRIMAVERA DO LESTE-MT, XX DE XX DE 2020.</t>
  </si>
</sst>
</file>

<file path=xl/styles.xml><?xml version="1.0" encoding="utf-8"?>
<styleSheet xmlns="http://schemas.openxmlformats.org/spreadsheetml/2006/main">
  <numFmts count="20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&quot;R$ &quot;* #,##0_);_(&quot;R$ &quot;* \(#,##0\);_(&quot;R$ &quot;* &quot;-&quot;_);_(@_)"/>
    <numFmt numFmtId="177" formatCode="_(* #,##0_);_(* \(#,##0\);_(* &quot;-&quot;_);_(@_)"/>
    <numFmt numFmtId="178" formatCode="_(* #,##0.00_);_(* \(#,##0.00\);_(* &quot;-&quot;??_);_(@_)"/>
    <numFmt numFmtId="179" formatCode="_(&quot;R$ &quot;* #,##0.00_);_(&quot;R$ &quot;* \(#,##0.00\);_(&quot;R$ &quot;* &quot;-&quot;??_);_(@_)"/>
    <numFmt numFmtId="180" formatCode="_-* #,##0.00_-;\-* #,##0.00_-;_-* &quot;-&quot;??_-;_-@_-"/>
    <numFmt numFmtId="181" formatCode="&quot;R$ &quot;#,##0.00"/>
    <numFmt numFmtId="182" formatCode="&quot;R$&quot;#,##0.00"/>
    <numFmt numFmtId="183" formatCode="&quot;R$&quot;\ #,##0.00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1" fillId="0" borderId="6" applyNumberFormat="0" applyFill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7" applyNumberFormat="0" applyAlignment="0" applyProtection="0"/>
    <xf numFmtId="0" fontId="43" fillId="13" borderId="8" applyNumberFormat="0" applyAlignment="0" applyProtection="0"/>
    <xf numFmtId="0" fontId="44" fillId="13" borderId="7" applyNumberFormat="0" applyAlignment="0" applyProtection="0"/>
    <xf numFmtId="0" fontId="45" fillId="0" borderId="9" applyNumberFormat="0" applyFill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5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58" fontId="3" fillId="0" borderId="11" xfId="0" applyNumberFormat="1" applyFont="1" applyBorder="1" applyAlignment="1">
      <alignment horizontal="center"/>
    </xf>
    <xf numFmtId="58" fontId="3" fillId="0" borderId="12" xfId="0" applyNumberFormat="1" applyFont="1" applyBorder="1" applyAlignment="1">
      <alignment horizontal="center"/>
    </xf>
    <xf numFmtId="58" fontId="3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58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5" fillId="36" borderId="15" xfId="0" applyFont="1" applyFill="1" applyBorder="1" applyAlignment="1">
      <alignment horizontal="center"/>
    </xf>
    <xf numFmtId="180" fontId="2" fillId="0" borderId="11" xfId="23" applyNumberFormat="1" applyFont="1" applyBorder="1" applyAlignment="1">
      <alignment horizontal="center"/>
    </xf>
    <xf numFmtId="180" fontId="2" fillId="0" borderId="12" xfId="23" applyNumberFormat="1" applyFont="1" applyBorder="1" applyAlignment="1">
      <alignment horizontal="center"/>
    </xf>
    <xf numFmtId="180" fontId="2" fillId="0" borderId="15" xfId="23" applyNumberFormat="1" applyFont="1" applyBorder="1" applyAlignment="1">
      <alignment horizontal="center"/>
    </xf>
    <xf numFmtId="179" fontId="50" fillId="0" borderId="11" xfId="23" applyFont="1" applyBorder="1" applyAlignment="1">
      <alignment horizontal="center" vertical="center" wrapText="1"/>
    </xf>
    <xf numFmtId="179" fontId="50" fillId="0" borderId="15" xfId="23" applyFont="1" applyBorder="1" applyAlignment="1">
      <alignment horizontal="center" vertical="center" wrapText="1"/>
    </xf>
    <xf numFmtId="179" fontId="2" fillId="0" borderId="11" xfId="23" applyFont="1" applyBorder="1" applyAlignment="1">
      <alignment horizontal="right"/>
    </xf>
    <xf numFmtId="179" fontId="2" fillId="0" borderId="15" xfId="23" applyFont="1" applyBorder="1" applyAlignment="1">
      <alignment horizontal="right"/>
    </xf>
    <xf numFmtId="179" fontId="51" fillId="35" borderId="11" xfId="23" applyFont="1" applyFill="1" applyBorder="1" applyAlignment="1">
      <alignment horizontal="center"/>
    </xf>
    <xf numFmtId="179" fontId="51" fillId="35" borderId="15" xfId="23" applyFont="1" applyFill="1" applyBorder="1" applyAlignment="1">
      <alignment horizontal="center"/>
    </xf>
    <xf numFmtId="179" fontId="51" fillId="35" borderId="12" xfId="23" applyFont="1" applyFill="1" applyBorder="1" applyAlignment="1">
      <alignment horizontal="right"/>
    </xf>
    <xf numFmtId="179" fontId="51" fillId="35" borderId="15" xfId="23" applyFont="1" applyFill="1" applyBorder="1" applyAlignment="1">
      <alignment horizontal="right"/>
    </xf>
    <xf numFmtId="179" fontId="5" fillId="0" borderId="12" xfId="23" applyFont="1" applyBorder="1" applyAlignment="1">
      <alignment horizontal="right"/>
    </xf>
    <xf numFmtId="179" fontId="5" fillId="0" borderId="15" xfId="23" applyFont="1" applyBorder="1" applyAlignment="1">
      <alignment horizontal="right"/>
    </xf>
    <xf numFmtId="181" fontId="2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179" fontId="2" fillId="0" borderId="14" xfId="23" applyFont="1" applyFill="1" applyBorder="1" applyAlignment="1">
      <alignment horizontal="right" vertical="center" wrapText="1"/>
    </xf>
    <xf numFmtId="179" fontId="2" fillId="33" borderId="14" xfId="23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left" vertical="center" wrapText="1"/>
    </xf>
    <xf numFmtId="179" fontId="2" fillId="0" borderId="14" xfId="23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179" fontId="3" fillId="0" borderId="14" xfId="23" applyFont="1" applyBorder="1" applyAlignment="1">
      <alignment horizontal="right"/>
    </xf>
    <xf numFmtId="181" fontId="3" fillId="0" borderId="0" xfId="0" applyNumberFormat="1" applyFont="1" applyAlignment="1">
      <alignment/>
    </xf>
    <xf numFmtId="179" fontId="5" fillId="36" borderId="14" xfId="23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79" fontId="2" fillId="0" borderId="14" xfId="23" applyFont="1" applyFill="1" applyBorder="1" applyAlignment="1">
      <alignment horizontal="right"/>
    </xf>
    <xf numFmtId="10" fontId="3" fillId="33" borderId="11" xfId="0" applyNumberFormat="1" applyFont="1" applyFill="1" applyBorder="1" applyAlignment="1">
      <alignment horizontal="center" vertical="center"/>
    </xf>
    <xf numFmtId="10" fontId="1" fillId="33" borderId="12" xfId="0" applyNumberFormat="1" applyFont="1" applyFill="1" applyBorder="1" applyAlignment="1">
      <alignment horizontal="center" vertical="center"/>
    </xf>
    <xf numFmtId="10" fontId="1" fillId="33" borderId="15" xfId="0" applyNumberFormat="1" applyFont="1" applyFill="1" applyBorder="1" applyAlignment="1">
      <alignment horizontal="center" vertical="center"/>
    </xf>
    <xf numFmtId="10" fontId="5" fillId="36" borderId="11" xfId="0" applyNumberFormat="1" applyFont="1" applyFill="1" applyBorder="1" applyAlignment="1">
      <alignment horizontal="center"/>
    </xf>
    <xf numFmtId="182" fontId="3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1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5" fillId="0" borderId="14" xfId="23" applyFont="1" applyBorder="1" applyAlignment="1">
      <alignment horizontal="right"/>
    </xf>
    <xf numFmtId="10" fontId="5" fillId="35" borderId="11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/>
    </xf>
    <xf numFmtId="10" fontId="2" fillId="0" borderId="14" xfId="0" applyNumberFormat="1" applyFon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179" fontId="2" fillId="0" borderId="14" xfId="23" applyFont="1" applyFill="1" applyBorder="1" applyAlignment="1">
      <alignment horizontal="right" vertical="center"/>
    </xf>
    <xf numFmtId="10" fontId="2" fillId="0" borderId="11" xfId="18" applyNumberFormat="1" applyFont="1" applyBorder="1" applyAlignment="1">
      <alignment horizontal="center" vertical="center" wrapText="1"/>
    </xf>
    <xf numFmtId="10" fontId="2" fillId="0" borderId="12" xfId="18" applyNumberFormat="1" applyFont="1" applyBorder="1" applyAlignment="1">
      <alignment horizontal="center" vertical="center" wrapText="1"/>
    </xf>
    <xf numFmtId="10" fontId="2" fillId="0" borderId="15" xfId="18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52" fillId="0" borderId="11" xfId="18" applyNumberFormat="1" applyFont="1" applyBorder="1" applyAlignment="1">
      <alignment horizontal="center" vertical="center" wrapText="1"/>
    </xf>
    <xf numFmtId="10" fontId="52" fillId="0" borderId="12" xfId="18" applyNumberFormat="1" applyFont="1" applyBorder="1" applyAlignment="1">
      <alignment horizontal="center" vertical="center" wrapText="1"/>
    </xf>
    <xf numFmtId="10" fontId="52" fillId="0" borderId="15" xfId="18" applyNumberFormat="1" applyFont="1" applyBorder="1" applyAlignment="1">
      <alignment horizontal="center" vertical="center" wrapText="1"/>
    </xf>
    <xf numFmtId="10" fontId="3" fillId="0" borderId="0" xfId="18" applyNumberFormat="1" applyFont="1" applyAlignment="1">
      <alignment/>
    </xf>
    <xf numFmtId="10" fontId="5" fillId="0" borderId="11" xfId="0" applyNumberFormat="1" applyFont="1" applyBorder="1" applyAlignment="1">
      <alignment horizontal="center" vertical="center" wrapText="1"/>
    </xf>
    <xf numFmtId="179" fontId="5" fillId="0" borderId="14" xfId="23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10" fontId="6" fillId="0" borderId="1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179" fontId="6" fillId="0" borderId="14" xfId="23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/>
    </xf>
    <xf numFmtId="10" fontId="5" fillId="0" borderId="11" xfId="0" applyNumberFormat="1" applyFont="1" applyFill="1" applyBorder="1" applyAlignment="1">
      <alignment horizontal="center"/>
    </xf>
    <xf numFmtId="10" fontId="5" fillId="0" borderId="12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179" fontId="2" fillId="0" borderId="18" xfId="23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/>
    </xf>
    <xf numFmtId="0" fontId="5" fillId="35" borderId="11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/>
    </xf>
    <xf numFmtId="181" fontId="51" fillId="35" borderId="14" xfId="0" applyNumberFormat="1" applyFont="1" applyFill="1" applyBorder="1" applyAlignment="1">
      <alignment horizontal="center"/>
    </xf>
    <xf numFmtId="181" fontId="5" fillId="35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165"/>
  <sheetViews>
    <sheetView showGridLines="0" tabSelected="1" zoomScale="75" zoomScaleNormal="75" workbookViewId="0" topLeftCell="A1">
      <selection activeCell="A136" sqref="A136:V136"/>
    </sheetView>
  </sheetViews>
  <sheetFormatPr defaultColWidth="9.140625" defaultRowHeight="15"/>
  <cols>
    <col min="1" max="1" width="25.421875" style="7" customWidth="1"/>
    <col min="2" max="3" width="3.28125" style="7" customWidth="1"/>
    <col min="4" max="4" width="3.57421875" style="7" customWidth="1"/>
    <col min="5" max="5" width="2.8515625" style="7" customWidth="1"/>
    <col min="6" max="6" width="3.28125" style="7" customWidth="1"/>
    <col min="7" max="7" width="6.8515625" style="7" customWidth="1"/>
    <col min="8" max="8" width="3.00390625" style="7" customWidth="1"/>
    <col min="9" max="9" width="2.140625" style="7" customWidth="1"/>
    <col min="10" max="10" width="2.28125" style="7" customWidth="1"/>
    <col min="11" max="11" width="2.140625" style="7" customWidth="1"/>
    <col min="12" max="12" width="4.7109375" style="7" customWidth="1"/>
    <col min="13" max="13" width="3.140625" style="7" customWidth="1"/>
    <col min="14" max="14" width="2.7109375" style="7" customWidth="1"/>
    <col min="15" max="15" width="9.8515625" style="7" customWidth="1"/>
    <col min="16" max="21" width="9.140625" style="7" customWidth="1"/>
    <col min="22" max="22" width="18.140625" style="7" customWidth="1"/>
    <col min="23" max="23" width="12.57421875" style="7" bestFit="1" customWidth="1"/>
    <col min="24" max="16384" width="9.140625" style="7" customWidth="1"/>
  </cols>
  <sheetData>
    <row r="1" spans="1:22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8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8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.7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5.7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49"/>
      <c r="N6" s="35" t="s">
        <v>4</v>
      </c>
      <c r="O6" s="36"/>
      <c r="P6" s="36"/>
      <c r="Q6" s="36"/>
      <c r="R6" s="36"/>
      <c r="S6" s="36"/>
      <c r="T6" s="36"/>
      <c r="U6" s="36"/>
      <c r="V6" s="54"/>
    </row>
    <row r="7" spans="1:22" ht="15.75">
      <c r="A7" s="12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49"/>
      <c r="N7" s="35"/>
      <c r="O7" s="36"/>
      <c r="P7" s="36"/>
      <c r="Q7" s="36"/>
      <c r="R7" s="36"/>
      <c r="S7" s="36"/>
      <c r="T7" s="36"/>
      <c r="U7" s="36"/>
      <c r="V7" s="54"/>
    </row>
    <row r="8" spans="1:13" ht="15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15.75"/>
    <row r="10" spans="1:22" ht="15.75" customHeight="1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.75">
      <c r="A12" s="18" t="s">
        <v>7</v>
      </c>
      <c r="B12" s="12" t="s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50"/>
      <c r="Q12" s="55" t="s">
        <v>9</v>
      </c>
      <c r="R12" s="56"/>
      <c r="S12" s="56"/>
      <c r="T12" s="56"/>
      <c r="U12" s="56"/>
      <c r="V12" s="57"/>
    </row>
    <row r="13" spans="1:22" ht="15.75">
      <c r="A13" s="18" t="s">
        <v>10</v>
      </c>
      <c r="B13" s="12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58" t="s">
        <v>12</v>
      </c>
      <c r="R13" s="59"/>
      <c r="S13" s="59"/>
      <c r="T13" s="59"/>
      <c r="U13" s="59"/>
      <c r="V13" s="60"/>
    </row>
    <row r="14" spans="1:22" ht="15.75">
      <c r="A14" s="18" t="s">
        <v>13</v>
      </c>
      <c r="B14" s="12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58" t="s">
        <v>15</v>
      </c>
      <c r="R14" s="59"/>
      <c r="S14" s="59"/>
      <c r="T14" s="59"/>
      <c r="U14" s="59"/>
      <c r="V14" s="60"/>
    </row>
    <row r="15" spans="1:22" ht="15.75">
      <c r="A15" s="18" t="s">
        <v>16</v>
      </c>
      <c r="B15" s="12" t="s">
        <v>17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61" t="s">
        <v>18</v>
      </c>
      <c r="R15" s="59"/>
      <c r="S15" s="59"/>
      <c r="T15" s="59"/>
      <c r="U15" s="59"/>
      <c r="V15" s="60"/>
    </row>
    <row r="16" ht="15.75"/>
    <row r="17" spans="1:22" ht="15.75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5.75">
      <c r="A19" s="21" t="s">
        <v>20</v>
      </c>
      <c r="B19" s="22"/>
      <c r="C19" s="22"/>
      <c r="D19" s="22"/>
      <c r="E19" s="22"/>
      <c r="F19" s="23"/>
      <c r="G19" s="21" t="s">
        <v>21</v>
      </c>
      <c r="H19" s="22"/>
      <c r="I19" s="22"/>
      <c r="J19" s="22"/>
      <c r="K19" s="22"/>
      <c r="L19" s="23"/>
      <c r="M19" s="21" t="s">
        <v>22</v>
      </c>
      <c r="N19" s="22"/>
      <c r="O19" s="22"/>
      <c r="P19" s="22"/>
      <c r="Q19" s="22"/>
      <c r="R19" s="22"/>
      <c r="S19" s="22"/>
      <c r="T19" s="22"/>
      <c r="U19" s="22"/>
      <c r="V19" s="23"/>
    </row>
    <row r="20" spans="1:22" s="1" customFormat="1" ht="109.5" customHeight="1">
      <c r="A20" s="24"/>
      <c r="B20" s="25"/>
      <c r="C20" s="25"/>
      <c r="D20" s="25"/>
      <c r="E20" s="25"/>
      <c r="F20" s="26"/>
      <c r="G20" s="27"/>
      <c r="H20" s="28"/>
      <c r="I20" s="28"/>
      <c r="J20" s="28"/>
      <c r="K20" s="28"/>
      <c r="L20" s="51"/>
      <c r="M20" s="52"/>
      <c r="N20" s="53"/>
      <c r="O20" s="53"/>
      <c r="P20" s="53"/>
      <c r="Q20" s="53"/>
      <c r="R20" s="53"/>
      <c r="S20" s="53"/>
      <c r="T20" s="53"/>
      <c r="U20" s="53"/>
      <c r="V20" s="62"/>
    </row>
    <row r="21" ht="15.75">
      <c r="G21" s="29"/>
    </row>
    <row r="22" spans="1:22" ht="15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5" ht="15.75">
      <c r="A23" s="30" t="s">
        <v>23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"/>
      <c r="X23" s="3"/>
      <c r="Y23" s="3"/>
    </row>
    <row r="24" spans="23:25" ht="15.75">
      <c r="W24" s="3"/>
      <c r="X24" s="3"/>
      <c r="Y24" s="3"/>
    </row>
    <row r="25" spans="1:25" ht="15.75">
      <c r="A25" s="31" t="s">
        <v>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63"/>
      <c r="W25" s="3"/>
      <c r="X25" s="3"/>
      <c r="Y25" s="3"/>
    </row>
    <row r="26" spans="1:25" ht="15.75">
      <c r="A26" s="18">
        <v>1</v>
      </c>
      <c r="B26" s="12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50"/>
      <c r="Q26" s="58"/>
      <c r="R26" s="59"/>
      <c r="S26" s="59"/>
      <c r="T26" s="59"/>
      <c r="U26" s="59"/>
      <c r="V26" s="60"/>
      <c r="W26" s="3"/>
      <c r="X26" s="3"/>
      <c r="Y26" s="3"/>
    </row>
    <row r="27" spans="1:25" ht="15.75">
      <c r="A27" s="18">
        <v>2</v>
      </c>
      <c r="B27" s="12" t="s">
        <v>26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50"/>
      <c r="Q27" s="64"/>
      <c r="R27" s="65"/>
      <c r="S27" s="65"/>
      <c r="T27" s="65"/>
      <c r="U27" s="65"/>
      <c r="V27" s="66"/>
      <c r="W27" s="3"/>
      <c r="X27" s="3"/>
      <c r="Y27" s="3"/>
    </row>
    <row r="28" spans="1:25" ht="15.75">
      <c r="A28" s="18">
        <v>3</v>
      </c>
      <c r="B28" s="12" t="s">
        <v>27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50"/>
      <c r="Q28" s="58"/>
      <c r="R28" s="59"/>
      <c r="S28" s="59"/>
      <c r="T28" s="59"/>
      <c r="U28" s="59"/>
      <c r="V28" s="60"/>
      <c r="W28" s="3"/>
      <c r="X28" s="3"/>
      <c r="Y28" s="3"/>
    </row>
    <row r="29" spans="1:25" ht="15.75">
      <c r="A29" s="18">
        <v>4</v>
      </c>
      <c r="B29" s="12" t="s">
        <v>28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50"/>
      <c r="Q29" s="55"/>
      <c r="R29" s="56"/>
      <c r="S29" s="56"/>
      <c r="T29" s="56"/>
      <c r="U29" s="56"/>
      <c r="V29" s="57"/>
      <c r="W29" s="3"/>
      <c r="X29" s="3"/>
      <c r="Y29" s="3"/>
    </row>
    <row r="30" spans="23:25" ht="15.75">
      <c r="W30" s="3"/>
      <c r="X30" s="3"/>
      <c r="Y30" s="3"/>
    </row>
    <row r="31" spans="1:25" ht="15.75">
      <c r="A31" s="10" t="s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3"/>
      <c r="X31" s="3"/>
      <c r="Y31" s="3"/>
    </row>
    <row r="32" spans="1:25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3"/>
      <c r="X32" s="3"/>
      <c r="Y32" s="3"/>
    </row>
    <row r="33" spans="1:25" ht="15.75">
      <c r="A33" s="33">
        <v>1</v>
      </c>
      <c r="B33" s="21" t="s">
        <v>30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31" t="s">
        <v>31</v>
      </c>
      <c r="R33" s="63"/>
      <c r="S33" s="31" t="s">
        <v>32</v>
      </c>
      <c r="T33" s="63"/>
      <c r="U33" s="21" t="s">
        <v>33</v>
      </c>
      <c r="V33" s="23"/>
      <c r="W33" s="3"/>
      <c r="X33" s="3"/>
      <c r="Y33" s="3"/>
    </row>
    <row r="34" spans="1:25" ht="15.75">
      <c r="A34" s="18" t="s">
        <v>7</v>
      </c>
      <c r="B34" s="12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50"/>
      <c r="Q34" s="27"/>
      <c r="R34" s="51"/>
      <c r="S34" s="67"/>
      <c r="T34" s="68"/>
      <c r="U34" s="69">
        <f>((S34/220)*20)*5</f>
        <v>0</v>
      </c>
      <c r="V34" s="70"/>
      <c r="W34" s="3"/>
      <c r="X34" s="3"/>
      <c r="Y34" s="3"/>
    </row>
    <row r="35" spans="1:25" ht="15.75">
      <c r="A35" s="18" t="s">
        <v>10</v>
      </c>
      <c r="B35" s="12" t="s">
        <v>35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0"/>
      <c r="Q35" s="27"/>
      <c r="R35" s="51"/>
      <c r="S35" s="67"/>
      <c r="T35" s="68"/>
      <c r="U35" s="69">
        <f>Q35*S35</f>
        <v>0</v>
      </c>
      <c r="V35" s="70"/>
      <c r="W35" s="3"/>
      <c r="X35" s="3"/>
      <c r="Y35" s="3"/>
    </row>
    <row r="36" spans="1:25" ht="15.75" hidden="1">
      <c r="A36" s="18"/>
      <c r="B36" s="1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50"/>
      <c r="Q36" s="27"/>
      <c r="R36" s="51"/>
      <c r="S36" s="67"/>
      <c r="T36" s="68"/>
      <c r="U36" s="69"/>
      <c r="V36" s="70"/>
      <c r="W36" s="3"/>
      <c r="X36" s="3"/>
      <c r="Y36" s="3"/>
    </row>
    <row r="37" spans="1:25" ht="15.75" customHeight="1">
      <c r="A37" s="34"/>
      <c r="B37" s="21" t="s">
        <v>36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1">
        <f>SUM(Q34:R36)</f>
        <v>0</v>
      </c>
      <c r="R37" s="22"/>
      <c r="S37" s="71">
        <f>SUM(S34:T36)</f>
        <v>0</v>
      </c>
      <c r="T37" s="72"/>
      <c r="U37" s="73">
        <f>SUM(U34:V36)</f>
        <v>0</v>
      </c>
      <c r="V37" s="74"/>
      <c r="W37" s="3"/>
      <c r="X37" s="3"/>
      <c r="Y37" s="3"/>
    </row>
    <row r="38" spans="1:25" ht="15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51"/>
      <c r="W38" s="3"/>
      <c r="X38" s="3"/>
      <c r="Y38" s="3"/>
    </row>
    <row r="39" spans="1:25" ht="15.75">
      <c r="A39" s="35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54"/>
      <c r="U39" s="75">
        <f>U37</f>
        <v>0</v>
      </c>
      <c r="V39" s="76"/>
      <c r="W39" s="3"/>
      <c r="X39" s="3"/>
      <c r="Y39" s="3"/>
    </row>
    <row r="40" spans="2:25" ht="15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77"/>
      <c r="W40" s="3"/>
      <c r="X40" s="3"/>
      <c r="Y40" s="3"/>
    </row>
    <row r="41" spans="1:25" ht="15.75">
      <c r="A41" s="30" t="s">
        <v>38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"/>
      <c r="X41" s="3"/>
      <c r="Y41" s="3"/>
    </row>
    <row r="42" spans="23:25" ht="15.75">
      <c r="W42" s="3"/>
      <c r="X42" s="3"/>
      <c r="Y42" s="3"/>
    </row>
    <row r="43" spans="1:25" ht="15.75">
      <c r="A43" s="33">
        <v>2</v>
      </c>
      <c r="B43" s="21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33" t="s">
        <v>40</v>
      </c>
      <c r="W43" s="3"/>
      <c r="X43" s="3"/>
      <c r="Y43" s="3"/>
    </row>
    <row r="44" spans="1:25" s="2" customFormat="1" ht="39" customHeight="1">
      <c r="A44" s="38" t="s">
        <v>7</v>
      </c>
      <c r="B44" s="39" t="s">
        <v>41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78"/>
      <c r="V44" s="79"/>
      <c r="W44" s="4"/>
      <c r="X44" s="4"/>
      <c r="Y44" s="4"/>
    </row>
    <row r="45" spans="1:25" s="2" customFormat="1" ht="15.75">
      <c r="A45" s="38" t="s">
        <v>10</v>
      </c>
      <c r="B45" s="39" t="s">
        <v>42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49"/>
      <c r="V45" s="80">
        <f>-(U34*0.06)</f>
        <v>0</v>
      </c>
      <c r="W45" s="4"/>
      <c r="X45" s="4"/>
      <c r="Y45" s="4"/>
    </row>
    <row r="46" spans="1:25" s="2" customFormat="1" ht="15.75">
      <c r="A46" s="38" t="s">
        <v>13</v>
      </c>
      <c r="B46" s="39" t="s">
        <v>43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81"/>
      <c r="V46" s="80">
        <f>0*15</f>
        <v>0</v>
      </c>
      <c r="W46" s="4"/>
      <c r="X46" s="4"/>
      <c r="Y46" s="4"/>
    </row>
    <row r="47" spans="1:25" s="2" customFormat="1" ht="15.75">
      <c r="A47" s="38" t="s">
        <v>44</v>
      </c>
      <c r="B47" s="39" t="s">
        <v>45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49"/>
      <c r="V47" s="80">
        <f>-V46*0.2</f>
        <v>0</v>
      </c>
      <c r="W47" s="4"/>
      <c r="X47" s="4"/>
      <c r="Y47" s="4"/>
    </row>
    <row r="48" spans="1:25" ht="15.75">
      <c r="A48" s="18" t="s">
        <v>46</v>
      </c>
      <c r="B48" s="12" t="s">
        <v>47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50"/>
      <c r="V48" s="82"/>
      <c r="W48" s="3"/>
      <c r="X48" s="3"/>
      <c r="Y48" s="3"/>
    </row>
    <row r="49" spans="1:22" s="3" customFormat="1" ht="15.75">
      <c r="A49" s="42" t="s">
        <v>48</v>
      </c>
      <c r="B49" s="43" t="s">
        <v>49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83"/>
      <c r="V49" s="84"/>
    </row>
    <row r="50" spans="1:25" ht="15.75">
      <c r="A50" s="18" t="s">
        <v>50</v>
      </c>
      <c r="B50" s="12" t="s">
        <v>51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50"/>
      <c r="V50" s="84">
        <v>0</v>
      </c>
      <c r="W50" s="85"/>
      <c r="X50" s="3"/>
      <c r="Y50" s="3"/>
    </row>
    <row r="51" spans="1:25" ht="15.75">
      <c r="A51" s="21" t="s">
        <v>52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86">
        <f>SUM(V44:V50)</f>
        <v>0</v>
      </c>
      <c r="W51" s="3"/>
      <c r="X51" s="3"/>
      <c r="Y51" s="3"/>
    </row>
    <row r="52" spans="23:25" ht="15.75">
      <c r="W52" s="3"/>
      <c r="X52" s="3"/>
      <c r="Y52" s="3"/>
    </row>
    <row r="53" spans="1:25" ht="15.75">
      <c r="A53" s="30" t="s">
        <v>53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"/>
      <c r="X53" s="3"/>
      <c r="Y53" s="3"/>
    </row>
    <row r="54" spans="23:25" ht="15.75">
      <c r="W54" s="3"/>
      <c r="X54" s="3"/>
      <c r="Y54" s="3"/>
    </row>
    <row r="55" spans="1:25" ht="15.75">
      <c r="A55" s="33">
        <v>3</v>
      </c>
      <c r="B55" s="21" t="s">
        <v>54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33" t="s">
        <v>40</v>
      </c>
      <c r="W55" s="3"/>
      <c r="X55" s="3"/>
      <c r="Y55" s="3"/>
    </row>
    <row r="56" spans="1:22" s="4" customFormat="1" ht="15.75">
      <c r="A56" s="45" t="s">
        <v>7</v>
      </c>
      <c r="B56" s="46" t="s">
        <v>55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7"/>
      <c r="V56" s="84"/>
    </row>
    <row r="57" spans="1:22" s="4" customFormat="1" ht="15.75">
      <c r="A57" s="45" t="s">
        <v>10</v>
      </c>
      <c r="B57" s="46" t="s">
        <v>56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7"/>
      <c r="V57" s="84">
        <v>0</v>
      </c>
    </row>
    <row r="58" spans="1:22" s="4" customFormat="1" ht="15.75">
      <c r="A58" s="45" t="s">
        <v>13</v>
      </c>
      <c r="B58" s="43" t="s">
        <v>57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88"/>
      <c r="V58" s="84">
        <v>0</v>
      </c>
    </row>
    <row r="59" spans="1:22" s="4" customFormat="1" ht="15.75">
      <c r="A59" s="45" t="s">
        <v>44</v>
      </c>
      <c r="B59" s="46" t="s">
        <v>58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87"/>
      <c r="V59" s="84">
        <v>0</v>
      </c>
    </row>
    <row r="60" spans="1:22" s="4" customFormat="1" ht="15.75">
      <c r="A60" s="45" t="s">
        <v>46</v>
      </c>
      <c r="B60" s="46" t="s">
        <v>59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87"/>
      <c r="V60" s="84"/>
    </row>
    <row r="61" spans="1:25" ht="15.75">
      <c r="A61" s="21" t="s">
        <v>60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86">
        <f>SUM(V56:V60)</f>
        <v>0</v>
      </c>
      <c r="W61" s="3"/>
      <c r="X61" s="3"/>
      <c r="Y61" s="3"/>
    </row>
    <row r="62" spans="23:25" ht="15.75">
      <c r="W62" s="3"/>
      <c r="X62" s="3"/>
      <c r="Y62" s="3"/>
    </row>
    <row r="63" spans="1:25" ht="15.75">
      <c r="A63" s="30" t="s">
        <v>61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"/>
      <c r="X63" s="3"/>
      <c r="Y63" s="3"/>
    </row>
    <row r="64" spans="23:25" ht="15.75">
      <c r="W64" s="3"/>
      <c r="X64" s="3"/>
      <c r="Y64" s="3"/>
    </row>
    <row r="65" spans="1:25" ht="15.75">
      <c r="A65" s="89" t="s">
        <v>62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3"/>
      <c r="X65" s="3"/>
      <c r="Y65" s="3"/>
    </row>
    <row r="66" spans="1:25" ht="15.75">
      <c r="A66" s="33" t="s">
        <v>63</v>
      </c>
      <c r="B66" s="31" t="s">
        <v>64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3"/>
      <c r="Q66" s="31" t="s">
        <v>65</v>
      </c>
      <c r="R66" s="116"/>
      <c r="S66" s="116"/>
      <c r="T66" s="116"/>
      <c r="U66" s="117"/>
      <c r="V66" s="118" t="s">
        <v>40</v>
      </c>
      <c r="W66" s="3"/>
      <c r="X66" s="3"/>
      <c r="Y66" s="3"/>
    </row>
    <row r="67" spans="1:25" ht="15.75">
      <c r="A67" s="18" t="s">
        <v>7</v>
      </c>
      <c r="B67" s="12" t="s">
        <v>66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50"/>
      <c r="Q67" s="119">
        <v>0</v>
      </c>
      <c r="R67" s="120"/>
      <c r="S67" s="120"/>
      <c r="T67" s="120"/>
      <c r="U67" s="121"/>
      <c r="V67" s="122">
        <f>$U$39*Q67</f>
        <v>0</v>
      </c>
      <c r="W67" s="3"/>
      <c r="X67" s="3"/>
      <c r="Y67" s="3"/>
    </row>
    <row r="68" spans="1:25" ht="15.75">
      <c r="A68" s="18" t="s">
        <v>10</v>
      </c>
      <c r="B68" s="12" t="s">
        <v>67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50"/>
      <c r="Q68" s="119">
        <v>0</v>
      </c>
      <c r="R68" s="116"/>
      <c r="S68" s="116"/>
      <c r="T68" s="116"/>
      <c r="U68" s="117"/>
      <c r="V68" s="122">
        <f aca="true" t="shared" si="0" ref="V68:V74">$U$39*Q68</f>
        <v>0</v>
      </c>
      <c r="W68" s="3"/>
      <c r="X68" s="3"/>
      <c r="Y68" s="3"/>
    </row>
    <row r="69" spans="1:25" ht="15.75">
      <c r="A69" s="18" t="s">
        <v>13</v>
      </c>
      <c r="B69" s="12" t="s">
        <v>68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50"/>
      <c r="Q69" s="119">
        <v>0</v>
      </c>
      <c r="R69" s="120"/>
      <c r="S69" s="120"/>
      <c r="T69" s="120"/>
      <c r="U69" s="121"/>
      <c r="V69" s="122">
        <f t="shared" si="0"/>
        <v>0</v>
      </c>
      <c r="W69" s="3"/>
      <c r="X69" s="3"/>
      <c r="Y69" s="3"/>
    </row>
    <row r="70" spans="1:25" ht="15.75">
      <c r="A70" s="90" t="s">
        <v>44</v>
      </c>
      <c r="B70" s="12" t="s">
        <v>69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50"/>
      <c r="Q70" s="119">
        <v>0</v>
      </c>
      <c r="R70" s="116"/>
      <c r="S70" s="116"/>
      <c r="T70" s="116"/>
      <c r="U70" s="117"/>
      <c r="V70" s="122">
        <f t="shared" si="0"/>
        <v>0</v>
      </c>
      <c r="W70" s="3"/>
      <c r="X70" s="3"/>
      <c r="Y70" s="3"/>
    </row>
    <row r="71" spans="1:25" ht="15.75">
      <c r="A71" s="90" t="s">
        <v>46</v>
      </c>
      <c r="B71" s="12" t="s">
        <v>70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50"/>
      <c r="Q71" s="119">
        <v>0</v>
      </c>
      <c r="R71" s="116"/>
      <c r="S71" s="116"/>
      <c r="T71" s="116"/>
      <c r="U71" s="117"/>
      <c r="V71" s="122">
        <f t="shared" si="0"/>
        <v>0</v>
      </c>
      <c r="W71" s="3"/>
      <c r="X71" s="3"/>
      <c r="Y71" s="3"/>
    </row>
    <row r="72" spans="1:25" ht="15.75">
      <c r="A72" s="18" t="s">
        <v>48</v>
      </c>
      <c r="B72" s="12" t="s">
        <v>71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50"/>
      <c r="Q72" s="119">
        <v>0</v>
      </c>
      <c r="R72" s="120"/>
      <c r="S72" s="120"/>
      <c r="T72" s="120"/>
      <c r="U72" s="121"/>
      <c r="V72" s="122">
        <f t="shared" si="0"/>
        <v>0</v>
      </c>
      <c r="W72" s="3"/>
      <c r="X72" s="3"/>
      <c r="Y72" s="3"/>
    </row>
    <row r="73" spans="1:22" s="4" customFormat="1" ht="15.75">
      <c r="A73" s="45" t="s">
        <v>50</v>
      </c>
      <c r="B73" s="46" t="s">
        <v>72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87"/>
      <c r="Q73" s="123">
        <v>0.0429</v>
      </c>
      <c r="R73" s="124"/>
      <c r="S73" s="124"/>
      <c r="T73" s="124"/>
      <c r="U73" s="125"/>
      <c r="V73" s="122">
        <f t="shared" si="0"/>
        <v>0</v>
      </c>
    </row>
    <row r="74" spans="1:25" ht="15.75">
      <c r="A74" s="91" t="s">
        <v>73</v>
      </c>
      <c r="B74" s="12" t="s">
        <v>74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50"/>
      <c r="Q74" s="119">
        <v>0</v>
      </c>
      <c r="R74" s="116"/>
      <c r="S74" s="116"/>
      <c r="T74" s="116"/>
      <c r="U74" s="117"/>
      <c r="V74" s="122">
        <f t="shared" si="0"/>
        <v>0</v>
      </c>
      <c r="W74" s="3"/>
      <c r="X74" s="3"/>
      <c r="Y74" s="3"/>
    </row>
    <row r="75" spans="1:25" ht="15.75">
      <c r="A75" s="21" t="s">
        <v>33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/>
      <c r="Q75" s="126">
        <v>0</v>
      </c>
      <c r="R75" s="116"/>
      <c r="S75" s="116"/>
      <c r="T75" s="116"/>
      <c r="U75" s="117"/>
      <c r="V75" s="86">
        <f>SUM(V67:V74)</f>
        <v>0</v>
      </c>
      <c r="W75" s="127"/>
      <c r="X75" s="3"/>
      <c r="Y75" s="3"/>
    </row>
    <row r="76" spans="1:25" ht="15.75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128"/>
      <c r="W76" s="3"/>
      <c r="X76" s="3"/>
      <c r="Y76" s="3"/>
    </row>
    <row r="77" spans="1:25" ht="15.75">
      <c r="A77" s="94" t="s">
        <v>75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129"/>
      <c r="W77" s="127"/>
      <c r="X77" s="3"/>
      <c r="Y77" s="3"/>
    </row>
    <row r="78" spans="1:25" ht="15.75">
      <c r="A78" s="33" t="s">
        <v>76</v>
      </c>
      <c r="B78" s="21" t="s">
        <v>77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3"/>
      <c r="V78" s="33" t="s">
        <v>40</v>
      </c>
      <c r="W78" s="3"/>
      <c r="X78" s="3"/>
      <c r="Y78" s="3"/>
    </row>
    <row r="79" spans="1:25" s="5" customFormat="1" ht="15.75">
      <c r="A79" s="95" t="s">
        <v>7</v>
      </c>
      <c r="B79" s="96" t="s">
        <v>78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111"/>
      <c r="Q79" s="130">
        <v>0</v>
      </c>
      <c r="R79" s="131"/>
      <c r="S79" s="131"/>
      <c r="T79" s="131"/>
      <c r="U79" s="132"/>
      <c r="V79" s="122">
        <f>$U$39*Q79</f>
        <v>0</v>
      </c>
      <c r="W79" s="6"/>
      <c r="X79" s="6"/>
      <c r="Y79" s="6"/>
    </row>
    <row r="80" spans="1:25" s="5" customFormat="1" ht="15.75">
      <c r="A80" s="95" t="s">
        <v>10</v>
      </c>
      <c r="B80" s="96" t="s">
        <v>79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111"/>
      <c r="Q80" s="130">
        <v>0</v>
      </c>
      <c r="R80" s="131"/>
      <c r="S80" s="131"/>
      <c r="T80" s="131"/>
      <c r="U80" s="132"/>
      <c r="V80" s="122">
        <f>$U$39*Q80</f>
        <v>0</v>
      </c>
      <c r="W80" s="6"/>
      <c r="X80" s="6"/>
      <c r="Y80" s="6"/>
    </row>
    <row r="81" spans="1:25" ht="15" customHeight="1">
      <c r="A81" s="98" t="s">
        <v>80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112"/>
      <c r="Q81" s="133">
        <v>0</v>
      </c>
      <c r="R81" s="134"/>
      <c r="S81" s="134"/>
      <c r="T81" s="134"/>
      <c r="U81" s="135"/>
      <c r="V81" s="136">
        <f>SUM(V79:V80)</f>
        <v>0</v>
      </c>
      <c r="W81" s="3"/>
      <c r="X81" s="3"/>
      <c r="Y81" s="3"/>
    </row>
    <row r="82" spans="1:25" ht="15" customHeight="1">
      <c r="A82" s="18" t="s">
        <v>13</v>
      </c>
      <c r="B82" s="100" t="s">
        <v>81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13"/>
      <c r="Q82" s="130">
        <f>Q81*Q75</f>
        <v>0</v>
      </c>
      <c r="R82" s="131"/>
      <c r="S82" s="131"/>
      <c r="T82" s="131"/>
      <c r="U82" s="132"/>
      <c r="V82" s="122">
        <f>$U$39*Q82</f>
        <v>0</v>
      </c>
      <c r="W82" s="3"/>
      <c r="X82" s="3"/>
      <c r="Y82" s="3"/>
    </row>
    <row r="83" spans="1:25" ht="15.75">
      <c r="A83" s="21" t="s">
        <v>33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137">
        <f>SUM(Q81:U82)</f>
        <v>0</v>
      </c>
      <c r="R83" s="22"/>
      <c r="S83" s="22"/>
      <c r="T83" s="22"/>
      <c r="U83" s="23"/>
      <c r="V83" s="86">
        <f>SUM(V81:V82)</f>
        <v>0</v>
      </c>
      <c r="W83" s="138"/>
      <c r="X83" s="3"/>
      <c r="Y83" s="3"/>
    </row>
    <row r="84" spans="1:25" ht="15.75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128"/>
      <c r="W84" s="3"/>
      <c r="X84" s="3"/>
      <c r="Y84" s="3"/>
    </row>
    <row r="85" spans="1:25" ht="15.75">
      <c r="A85" s="94" t="s">
        <v>82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129"/>
      <c r="W85" s="3"/>
      <c r="X85" s="3"/>
      <c r="Y85" s="3"/>
    </row>
    <row r="86" spans="1:25" ht="15.75">
      <c r="A86" s="33" t="s">
        <v>83</v>
      </c>
      <c r="B86" s="21" t="s">
        <v>84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3"/>
      <c r="V86" s="33" t="s">
        <v>40</v>
      </c>
      <c r="W86" s="3"/>
      <c r="X86" s="3"/>
      <c r="Y86" s="3"/>
    </row>
    <row r="87" spans="1:25" ht="36.75" customHeight="1">
      <c r="A87" s="18" t="s">
        <v>7</v>
      </c>
      <c r="B87" s="12" t="s">
        <v>85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9">
        <f>(4/12)*Q81*2%</f>
        <v>0</v>
      </c>
      <c r="R87" s="140"/>
      <c r="S87" s="140"/>
      <c r="T87" s="140"/>
      <c r="U87" s="140"/>
      <c r="V87" s="141">
        <f>$U$39*Q87</f>
        <v>0</v>
      </c>
      <c r="W87" s="3"/>
      <c r="X87" s="3"/>
      <c r="Y87" s="3"/>
    </row>
    <row r="88" spans="1:25" ht="15" customHeight="1">
      <c r="A88" s="18" t="s">
        <v>10</v>
      </c>
      <c r="B88" s="100" t="s">
        <v>86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13"/>
      <c r="Q88" s="142">
        <f>Q87*Q75</f>
        <v>0</v>
      </c>
      <c r="R88" s="143"/>
      <c r="S88" s="143"/>
      <c r="T88" s="143"/>
      <c r="U88" s="144"/>
      <c r="V88" s="141">
        <f>$U$39*Q88</f>
        <v>0</v>
      </c>
      <c r="W88" s="3"/>
      <c r="X88" s="3"/>
      <c r="Y88" s="3"/>
    </row>
    <row r="89" spans="1:25" ht="15.75">
      <c r="A89" s="21" t="s">
        <v>33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  <c r="Q89" s="137">
        <f>SUM(Q87:U88)</f>
        <v>0</v>
      </c>
      <c r="R89" s="22"/>
      <c r="S89" s="22"/>
      <c r="T89" s="22"/>
      <c r="U89" s="23"/>
      <c r="V89" s="86">
        <f>SUM(V87:V88)</f>
        <v>0</v>
      </c>
      <c r="W89" s="3"/>
      <c r="X89" s="3"/>
      <c r="Y89" s="3"/>
    </row>
    <row r="90" spans="1:25" ht="15.75">
      <c r="A90" s="92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128"/>
      <c r="W90" s="3"/>
      <c r="X90" s="3"/>
      <c r="Y90" s="3"/>
    </row>
    <row r="91" spans="1:25" ht="15.75">
      <c r="A91" s="94" t="s">
        <v>87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129"/>
      <c r="W91" s="3"/>
      <c r="X91" s="3"/>
      <c r="Y91" s="3"/>
    </row>
    <row r="92" spans="1:25" ht="15.75">
      <c r="A92" s="33" t="s">
        <v>88</v>
      </c>
      <c r="B92" s="21" t="s">
        <v>89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3"/>
      <c r="V92" s="33" t="s">
        <v>40</v>
      </c>
      <c r="W92" s="3"/>
      <c r="X92" s="3"/>
      <c r="Y92" s="3"/>
    </row>
    <row r="93" spans="1:25" ht="90" customHeight="1">
      <c r="A93" s="18" t="s">
        <v>7</v>
      </c>
      <c r="B93" s="12" t="s">
        <v>90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49"/>
      <c r="Q93" s="145">
        <v>0</v>
      </c>
      <c r="R93" s="28"/>
      <c r="S93" s="28"/>
      <c r="T93" s="28"/>
      <c r="U93" s="51"/>
      <c r="V93" s="141">
        <f aca="true" t="shared" si="1" ref="V93:V99">$U$39*Q93</f>
        <v>0</v>
      </c>
      <c r="W93" s="138"/>
      <c r="X93" s="85"/>
      <c r="Y93" s="3"/>
    </row>
    <row r="94" spans="1:25" ht="15.75">
      <c r="A94" s="18" t="s">
        <v>10</v>
      </c>
      <c r="B94" s="100" t="s">
        <v>91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42">
        <v>0</v>
      </c>
      <c r="R94" s="143"/>
      <c r="S94" s="143"/>
      <c r="T94" s="143"/>
      <c r="U94" s="144"/>
      <c r="V94" s="141">
        <f t="shared" si="1"/>
        <v>0</v>
      </c>
      <c r="W94" s="138"/>
      <c r="X94" s="3"/>
      <c r="Y94" s="3"/>
    </row>
    <row r="95" spans="1:25" ht="15.75">
      <c r="A95" s="18" t="s">
        <v>13</v>
      </c>
      <c r="B95" s="100" t="s">
        <v>92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46">
        <v>0</v>
      </c>
      <c r="R95" s="147"/>
      <c r="S95" s="147"/>
      <c r="T95" s="147"/>
      <c r="U95" s="148"/>
      <c r="V95" s="141">
        <f t="shared" si="1"/>
        <v>0</v>
      </c>
      <c r="W95" s="3"/>
      <c r="X95" s="3"/>
      <c r="Y95" s="3"/>
    </row>
    <row r="96" spans="1:25" ht="50.25" customHeight="1">
      <c r="A96" s="18" t="s">
        <v>44</v>
      </c>
      <c r="B96" s="102" t="s">
        <v>93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45">
        <v>0</v>
      </c>
      <c r="R96" s="134"/>
      <c r="S96" s="134"/>
      <c r="T96" s="134"/>
      <c r="U96" s="135"/>
      <c r="V96" s="141">
        <f t="shared" si="1"/>
        <v>0</v>
      </c>
      <c r="W96" s="3"/>
      <c r="X96" s="149"/>
      <c r="Y96" s="3"/>
    </row>
    <row r="97" spans="1:25" ht="15" customHeight="1">
      <c r="A97" s="18" t="s">
        <v>46</v>
      </c>
      <c r="B97" s="100" t="s">
        <v>94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13"/>
      <c r="Q97" s="142">
        <v>0</v>
      </c>
      <c r="R97" s="143"/>
      <c r="S97" s="143"/>
      <c r="T97" s="143"/>
      <c r="U97" s="144"/>
      <c r="V97" s="141">
        <f t="shared" si="1"/>
        <v>0</v>
      </c>
      <c r="W97" s="3"/>
      <c r="X97" s="3"/>
      <c r="Y97" s="3"/>
    </row>
    <row r="98" spans="1:25" ht="15.75">
      <c r="A98" s="18" t="s">
        <v>48</v>
      </c>
      <c r="B98" s="100" t="s">
        <v>95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13"/>
      <c r="Q98" s="142">
        <v>0</v>
      </c>
      <c r="R98" s="143"/>
      <c r="S98" s="143"/>
      <c r="T98" s="143"/>
      <c r="U98" s="144"/>
      <c r="V98" s="141">
        <f t="shared" si="1"/>
        <v>0</v>
      </c>
      <c r="W98" s="3"/>
      <c r="X98" s="3"/>
      <c r="Y98" s="3"/>
    </row>
    <row r="99" spans="1:25" ht="15.75">
      <c r="A99" s="18" t="s">
        <v>50</v>
      </c>
      <c r="B99" s="100" t="s">
        <v>96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13"/>
      <c r="Q99" s="142">
        <v>0</v>
      </c>
      <c r="R99" s="143"/>
      <c r="S99" s="143"/>
      <c r="T99" s="143"/>
      <c r="U99" s="144"/>
      <c r="V99" s="141">
        <f t="shared" si="1"/>
        <v>0</v>
      </c>
      <c r="W99" s="3"/>
      <c r="X99" s="3"/>
      <c r="Y99" s="3"/>
    </row>
    <row r="100" spans="1:25" ht="15.75">
      <c r="A100" s="21" t="s">
        <v>33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  <c r="Q100" s="137">
        <v>0</v>
      </c>
      <c r="R100" s="22"/>
      <c r="S100" s="22"/>
      <c r="T100" s="22"/>
      <c r="U100" s="23"/>
      <c r="V100" s="86">
        <f>SUM(V93:V99)</f>
        <v>0</v>
      </c>
      <c r="W100" s="3"/>
      <c r="X100" s="3"/>
      <c r="Y100" s="3"/>
    </row>
    <row r="101" spans="1:25" ht="15.75">
      <c r="A101" s="92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128"/>
      <c r="W101" s="3"/>
      <c r="X101" s="3"/>
      <c r="Y101" s="3"/>
    </row>
    <row r="102" spans="1:25" ht="15.75">
      <c r="A102" s="94" t="s">
        <v>97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129"/>
      <c r="W102" s="3"/>
      <c r="X102" s="3"/>
      <c r="Y102" s="3"/>
    </row>
    <row r="103" spans="1:25" ht="15.75">
      <c r="A103" s="33" t="s">
        <v>98</v>
      </c>
      <c r="B103" s="21" t="s">
        <v>99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3"/>
      <c r="V103" s="33" t="s">
        <v>40</v>
      </c>
      <c r="W103" s="3"/>
      <c r="X103" s="3"/>
      <c r="Y103" s="3"/>
    </row>
    <row r="104" spans="1:25" ht="15.75">
      <c r="A104" s="18" t="s">
        <v>7</v>
      </c>
      <c r="B104" s="102" t="s">
        <v>100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45">
        <v>0</v>
      </c>
      <c r="R104" s="134"/>
      <c r="S104" s="134"/>
      <c r="T104" s="134"/>
      <c r="U104" s="135"/>
      <c r="V104" s="141">
        <f>$U$39*Q104</f>
        <v>0</v>
      </c>
      <c r="W104" s="3"/>
      <c r="X104" s="3"/>
      <c r="Y104" s="3"/>
    </row>
    <row r="105" spans="1:25" ht="35.25" customHeight="1">
      <c r="A105" s="18" t="s">
        <v>10</v>
      </c>
      <c r="B105" s="102" t="s">
        <v>101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45">
        <v>0</v>
      </c>
      <c r="R105" s="134"/>
      <c r="S105" s="134"/>
      <c r="T105" s="134"/>
      <c r="U105" s="135"/>
      <c r="V105" s="141">
        <f>$U$39*Q105</f>
        <v>0</v>
      </c>
      <c r="W105" s="3"/>
      <c r="X105" s="3"/>
      <c r="Y105" s="3"/>
    </row>
    <row r="106" spans="1:25" ht="31.5" customHeight="1">
      <c r="A106" s="18" t="s">
        <v>13</v>
      </c>
      <c r="B106" s="12" t="s">
        <v>102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5">
        <v>0</v>
      </c>
      <c r="R106" s="134"/>
      <c r="S106" s="134"/>
      <c r="T106" s="134"/>
      <c r="U106" s="135"/>
      <c r="V106" s="141">
        <f>$U$39*Q106</f>
        <v>0</v>
      </c>
      <c r="W106" s="3"/>
      <c r="X106" s="3"/>
      <c r="Y106" s="3"/>
    </row>
    <row r="107" spans="1:25" ht="27" customHeight="1">
      <c r="A107" s="18" t="s">
        <v>44</v>
      </c>
      <c r="B107" s="12" t="s">
        <v>103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5">
        <v>0</v>
      </c>
      <c r="R107" s="134"/>
      <c r="S107" s="134"/>
      <c r="T107" s="134"/>
      <c r="U107" s="135"/>
      <c r="V107" s="141">
        <f>$U$39*Q107</f>
        <v>0</v>
      </c>
      <c r="W107" s="3"/>
      <c r="X107" s="3"/>
      <c r="Y107" s="3"/>
    </row>
    <row r="108" spans="1:25" ht="30.75" customHeight="1">
      <c r="A108" s="18" t="s">
        <v>46</v>
      </c>
      <c r="B108" s="102" t="s">
        <v>104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45">
        <v>0</v>
      </c>
      <c r="R108" s="134"/>
      <c r="S108" s="134"/>
      <c r="T108" s="134"/>
      <c r="U108" s="135"/>
      <c r="V108" s="141">
        <f>$U$39*Q108</f>
        <v>0</v>
      </c>
      <c r="W108" s="3"/>
      <c r="X108" s="3"/>
      <c r="Y108" s="3"/>
    </row>
    <row r="109" spans="1:25" ht="15" customHeight="1">
      <c r="A109" s="98" t="s">
        <v>80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12"/>
      <c r="Q109" s="150">
        <f>SUM(Q104:U108)</f>
        <v>0</v>
      </c>
      <c r="R109" s="99"/>
      <c r="S109" s="99"/>
      <c r="T109" s="99"/>
      <c r="U109" s="112"/>
      <c r="V109" s="151">
        <f>SUM(V104:V108)</f>
        <v>0</v>
      </c>
      <c r="W109" s="3"/>
      <c r="X109" s="3"/>
      <c r="Y109" s="3"/>
    </row>
    <row r="110" spans="1:25" ht="15" customHeight="1">
      <c r="A110" s="18" t="s">
        <v>48</v>
      </c>
      <c r="B110" s="100" t="s">
        <v>105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13"/>
      <c r="Q110" s="145">
        <f>SUM(Q104:U108)*Q75</f>
        <v>0</v>
      </c>
      <c r="R110" s="28"/>
      <c r="S110" s="28"/>
      <c r="T110" s="28"/>
      <c r="U110" s="51"/>
      <c r="V110" s="141">
        <f>$U$39*Q110</f>
        <v>0</v>
      </c>
      <c r="W110" s="3"/>
      <c r="X110" s="3"/>
      <c r="Y110" s="3"/>
    </row>
    <row r="111" spans="1:25" ht="15.75">
      <c r="A111" s="21" t="s">
        <v>33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/>
      <c r="Q111" s="137">
        <f>SUM(Q109:U110)</f>
        <v>0</v>
      </c>
      <c r="R111" s="22"/>
      <c r="S111" s="22"/>
      <c r="T111" s="22"/>
      <c r="U111" s="23"/>
      <c r="V111" s="86">
        <f>SUM(V109:V110)</f>
        <v>0</v>
      </c>
      <c r="W111" s="3"/>
      <c r="X111" s="3"/>
      <c r="Y111" s="3"/>
    </row>
    <row r="112" spans="1:25" ht="15.75">
      <c r="A112" s="92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128"/>
      <c r="W112" s="3"/>
      <c r="X112" s="3"/>
      <c r="Y112" s="3"/>
    </row>
    <row r="113" spans="1:25" ht="15.75">
      <c r="A113" s="104" t="s">
        <v>106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52"/>
      <c r="W113" s="3"/>
      <c r="X113" s="3"/>
      <c r="Y113" s="3"/>
    </row>
    <row r="114" spans="1:25" ht="15.75">
      <c r="A114" s="33">
        <v>4</v>
      </c>
      <c r="B114" s="21" t="s">
        <v>107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3"/>
      <c r="V114" s="33" t="s">
        <v>40</v>
      </c>
      <c r="W114" s="3"/>
      <c r="X114" s="3"/>
      <c r="Y114" s="3"/>
    </row>
    <row r="115" spans="1:25" ht="15.75">
      <c r="A115" s="18" t="s">
        <v>63</v>
      </c>
      <c r="B115" s="12" t="s">
        <v>64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50"/>
      <c r="V115" s="82">
        <f>V75</f>
        <v>0</v>
      </c>
      <c r="W115" s="3"/>
      <c r="X115" s="3"/>
      <c r="Y115" s="3"/>
    </row>
    <row r="116" spans="1:25" ht="15.75">
      <c r="A116" s="18" t="s">
        <v>76</v>
      </c>
      <c r="B116" s="12" t="s">
        <v>77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50"/>
      <c r="V116" s="82">
        <f>V83</f>
        <v>0</v>
      </c>
      <c r="W116" s="3"/>
      <c r="X116" s="3"/>
      <c r="Y116" s="3"/>
    </row>
    <row r="117" spans="1:25" ht="15.75">
      <c r="A117" s="18" t="s">
        <v>83</v>
      </c>
      <c r="B117" s="12" t="s">
        <v>108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50"/>
      <c r="V117" s="82">
        <f>V89</f>
        <v>0</v>
      </c>
      <c r="W117" s="3"/>
      <c r="X117" s="3"/>
      <c r="Y117" s="3"/>
    </row>
    <row r="118" spans="1:25" ht="15.75">
      <c r="A118" s="18" t="s">
        <v>88</v>
      </c>
      <c r="B118" s="12" t="s">
        <v>109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50"/>
      <c r="V118" s="82">
        <f>V100</f>
        <v>0</v>
      </c>
      <c r="W118" s="3"/>
      <c r="X118" s="3"/>
      <c r="Y118" s="3"/>
    </row>
    <row r="119" spans="1:25" ht="15.75">
      <c r="A119" s="18" t="s">
        <v>98</v>
      </c>
      <c r="B119" s="12" t="s">
        <v>110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50"/>
      <c r="V119" s="82">
        <f>V111</f>
        <v>0</v>
      </c>
      <c r="W119" s="3"/>
      <c r="X119" s="3"/>
      <c r="Y119" s="3"/>
    </row>
    <row r="120" spans="1:25" ht="15.75">
      <c r="A120" s="18" t="s">
        <v>111</v>
      </c>
      <c r="B120" s="12" t="s">
        <v>112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50"/>
      <c r="V120" s="82">
        <v>0</v>
      </c>
      <c r="W120" s="3"/>
      <c r="X120" s="3"/>
      <c r="Y120" s="3"/>
    </row>
    <row r="121" spans="1:25" ht="15.75">
      <c r="A121" s="21" t="s">
        <v>33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3"/>
      <c r="V121" s="86">
        <f>SUM(V115:V120)</f>
        <v>0</v>
      </c>
      <c r="W121" s="3"/>
      <c r="X121" s="3"/>
      <c r="Y121" s="3"/>
    </row>
    <row r="122" spans="23:25" ht="15.75">
      <c r="W122" s="3"/>
      <c r="X122" s="3"/>
      <c r="Y122" s="3"/>
    </row>
    <row r="123" spans="1:25" ht="15.75">
      <c r="A123" s="105" t="s">
        <v>113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3"/>
      <c r="X123" s="3"/>
      <c r="Y123" s="3"/>
    </row>
    <row r="124" spans="1:25" ht="15.75">
      <c r="A124" s="33">
        <v>5</v>
      </c>
      <c r="B124" s="31" t="s">
        <v>114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63"/>
      <c r="Q124" s="31" t="s">
        <v>65</v>
      </c>
      <c r="R124" s="32"/>
      <c r="S124" s="32"/>
      <c r="T124" s="32"/>
      <c r="U124" s="63"/>
      <c r="V124" s="118" t="s">
        <v>40</v>
      </c>
      <c r="W124" s="3"/>
      <c r="X124" s="3"/>
      <c r="Y124" s="3"/>
    </row>
    <row r="125" spans="1:23" s="6" customFormat="1" ht="15.75">
      <c r="A125" s="106" t="s">
        <v>7</v>
      </c>
      <c r="B125" s="107" t="s">
        <v>115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14"/>
      <c r="Q125" s="153">
        <v>0</v>
      </c>
      <c r="R125" s="154"/>
      <c r="S125" s="154"/>
      <c r="T125" s="154"/>
      <c r="U125" s="155"/>
      <c r="V125" s="156">
        <f>V142*Q125</f>
        <v>0</v>
      </c>
      <c r="W125" s="157"/>
    </row>
    <row r="126" spans="1:23" s="6" customFormat="1" ht="15.75">
      <c r="A126" s="106" t="s">
        <v>10</v>
      </c>
      <c r="B126" s="107" t="s">
        <v>116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14"/>
      <c r="Q126" s="153">
        <v>0</v>
      </c>
      <c r="R126" s="154"/>
      <c r="S126" s="154"/>
      <c r="T126" s="154"/>
      <c r="U126" s="155"/>
      <c r="V126" s="156">
        <f>SUM(V142,V125)*Q126</f>
        <v>0</v>
      </c>
      <c r="W126" s="157"/>
    </row>
    <row r="127" spans="1:25" s="5" customFormat="1" ht="15.75">
      <c r="A127" s="95" t="s">
        <v>13</v>
      </c>
      <c r="B127" s="109" t="s">
        <v>117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5"/>
      <c r="Q127" s="158">
        <v>0</v>
      </c>
      <c r="R127" s="159"/>
      <c r="S127" s="159"/>
      <c r="T127" s="159"/>
      <c r="U127" s="160"/>
      <c r="V127" s="151">
        <f>SUM(V129:V133)</f>
        <v>0</v>
      </c>
      <c r="W127" s="157"/>
      <c r="X127" s="6"/>
      <c r="Y127" s="6"/>
    </row>
    <row r="128" spans="1:25" s="5" customFormat="1" ht="15.75">
      <c r="A128" s="95" t="s">
        <v>118</v>
      </c>
      <c r="B128" s="109" t="s">
        <v>119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5"/>
      <c r="Q128" s="158">
        <f>1-Q127</f>
        <v>1</v>
      </c>
      <c r="R128" s="161"/>
      <c r="S128" s="161"/>
      <c r="T128" s="161"/>
      <c r="U128" s="162"/>
      <c r="V128" s="163">
        <f>(U39+V51+V61+V121+V125+V126)/Q128</f>
        <v>0</v>
      </c>
      <c r="W128" s="6"/>
      <c r="X128" s="6"/>
      <c r="Y128" s="6"/>
    </row>
    <row r="129" spans="1:25" s="5" customFormat="1" ht="15.75">
      <c r="A129" s="164" t="s">
        <v>120</v>
      </c>
      <c r="B129" s="165" t="s">
        <v>121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79"/>
      <c r="Q129" s="180">
        <v>0</v>
      </c>
      <c r="R129" s="181"/>
      <c r="S129" s="181"/>
      <c r="T129" s="181"/>
      <c r="U129" s="182"/>
      <c r="V129" s="122">
        <f>V128*Q129</f>
        <v>0</v>
      </c>
      <c r="W129" s="6"/>
      <c r="X129" s="6"/>
      <c r="Y129" s="6"/>
    </row>
    <row r="130" spans="1:25" ht="15.75">
      <c r="A130" s="90" t="s">
        <v>122</v>
      </c>
      <c r="B130" s="12" t="s">
        <v>123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50"/>
      <c r="Q130" s="119">
        <v>0</v>
      </c>
      <c r="R130" s="183"/>
      <c r="S130" s="183"/>
      <c r="T130" s="183"/>
      <c r="U130" s="184"/>
      <c r="V130" s="122">
        <f>V128*Q130</f>
        <v>0</v>
      </c>
      <c r="W130" s="3"/>
      <c r="X130" s="3"/>
      <c r="Y130" s="3"/>
    </row>
    <row r="131" spans="1:25" ht="15.75">
      <c r="A131" s="18" t="s">
        <v>124</v>
      </c>
      <c r="B131" s="12" t="s">
        <v>125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50"/>
      <c r="Q131" s="119">
        <v>0</v>
      </c>
      <c r="R131" s="183"/>
      <c r="S131" s="183"/>
      <c r="T131" s="183"/>
      <c r="U131" s="184"/>
      <c r="V131" s="122">
        <f>V128*Q131</f>
        <v>0</v>
      </c>
      <c r="W131" s="3"/>
      <c r="X131" s="3"/>
      <c r="Y131" s="3"/>
    </row>
    <row r="132" spans="1:25" ht="15.75">
      <c r="A132" s="18" t="s">
        <v>126</v>
      </c>
      <c r="B132" s="12" t="s">
        <v>127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50"/>
      <c r="Q132" s="119">
        <v>0</v>
      </c>
      <c r="R132" s="183"/>
      <c r="S132" s="183"/>
      <c r="T132" s="183"/>
      <c r="U132" s="184"/>
      <c r="V132" s="122">
        <f>V128*Q132</f>
        <v>0</v>
      </c>
      <c r="W132" s="3"/>
      <c r="X132" s="3"/>
      <c r="Y132" s="3"/>
    </row>
    <row r="133" spans="1:25" ht="15.75">
      <c r="A133" s="18" t="s">
        <v>128</v>
      </c>
      <c r="B133" s="12" t="s">
        <v>129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50"/>
      <c r="Q133" s="119">
        <v>0</v>
      </c>
      <c r="R133" s="183"/>
      <c r="S133" s="183"/>
      <c r="T133" s="183"/>
      <c r="U133" s="184"/>
      <c r="V133" s="122">
        <f>V128*Q133</f>
        <v>0</v>
      </c>
      <c r="W133" s="3"/>
      <c r="X133" s="3"/>
      <c r="Y133" s="3"/>
    </row>
    <row r="134" spans="1:25" ht="15.75">
      <c r="A134" s="21" t="s">
        <v>33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3"/>
      <c r="V134" s="86">
        <f>SUM(V125:V127)</f>
        <v>0</v>
      </c>
      <c r="W134" s="3"/>
      <c r="X134" s="3"/>
      <c r="Y134" s="3"/>
    </row>
    <row r="135" spans="23:25" ht="15.75">
      <c r="W135" s="3"/>
      <c r="X135" s="3"/>
      <c r="Y135" s="3"/>
    </row>
    <row r="136" spans="1:25" ht="15.75">
      <c r="A136" s="105" t="s">
        <v>130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3"/>
      <c r="X136" s="3"/>
      <c r="Y136" s="3"/>
    </row>
    <row r="137" spans="1:25" ht="15.75">
      <c r="A137" s="21" t="s">
        <v>131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3"/>
      <c r="V137" s="33" t="s">
        <v>40</v>
      </c>
      <c r="W137" s="3"/>
      <c r="X137" s="3"/>
      <c r="Y137" s="3"/>
    </row>
    <row r="138" spans="1:25" ht="15.75">
      <c r="A138" s="18" t="s">
        <v>132</v>
      </c>
      <c r="B138" s="12" t="s">
        <v>133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50"/>
      <c r="V138" s="82">
        <f>U39</f>
        <v>0</v>
      </c>
      <c r="W138" s="3"/>
      <c r="X138" s="3"/>
      <c r="Y138" s="3"/>
    </row>
    <row r="139" spans="1:25" ht="15.75">
      <c r="A139" s="18" t="s">
        <v>10</v>
      </c>
      <c r="B139" s="12" t="s">
        <v>134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50"/>
      <c r="V139" s="82">
        <f>V51</f>
        <v>0</v>
      </c>
      <c r="W139" s="3"/>
      <c r="X139" s="3"/>
      <c r="Y139" s="3"/>
    </row>
    <row r="140" spans="1:25" ht="15.75">
      <c r="A140" s="18" t="s">
        <v>13</v>
      </c>
      <c r="B140" s="12" t="s">
        <v>135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50"/>
      <c r="V140" s="82">
        <f>V61</f>
        <v>0</v>
      </c>
      <c r="W140" s="3"/>
      <c r="X140" s="3"/>
      <c r="Y140" s="3"/>
    </row>
    <row r="141" spans="1:25" ht="18" customHeight="1">
      <c r="A141" s="18" t="s">
        <v>44</v>
      </c>
      <c r="B141" s="12" t="s">
        <v>136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50"/>
      <c r="V141" s="82">
        <f>V121</f>
        <v>0</v>
      </c>
      <c r="W141" s="3"/>
      <c r="X141" s="3"/>
      <c r="Y141" s="3"/>
    </row>
    <row r="142" spans="1:25" ht="18.75" customHeight="1">
      <c r="A142" s="98" t="s">
        <v>137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112"/>
      <c r="V142" s="136">
        <f>SUM(V138:V141)</f>
        <v>0</v>
      </c>
      <c r="W142" s="3"/>
      <c r="X142" s="3"/>
      <c r="Y142" s="3"/>
    </row>
    <row r="143" spans="1:25" ht="21" customHeight="1">
      <c r="A143" s="18" t="s">
        <v>46</v>
      </c>
      <c r="B143" s="12" t="s">
        <v>138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50"/>
      <c r="V143" s="82">
        <f>V134</f>
        <v>0</v>
      </c>
      <c r="W143" s="3"/>
      <c r="X143" s="3"/>
      <c r="Y143" s="3"/>
    </row>
    <row r="144" spans="1:25" ht="17.25" customHeight="1">
      <c r="A144" s="21" t="s">
        <v>139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3"/>
      <c r="V144" s="86">
        <f>SUM(V142:V143)</f>
        <v>0</v>
      </c>
      <c r="W144" s="3"/>
      <c r="X144" s="3"/>
      <c r="Y144" s="3"/>
    </row>
    <row r="145" spans="23:25" ht="15.75">
      <c r="W145" s="3"/>
      <c r="X145" s="3"/>
      <c r="Y145" s="3"/>
    </row>
    <row r="146" spans="1:25" ht="15.75">
      <c r="A146" s="167"/>
      <c r="B146" s="168"/>
      <c r="C146" s="168"/>
      <c r="D146" s="168"/>
      <c r="E146" s="168"/>
      <c r="F146" s="168"/>
      <c r="G146" s="168"/>
      <c r="W146" s="3"/>
      <c r="X146" s="3"/>
      <c r="Y146" s="3"/>
    </row>
    <row r="148" spans="1:22" ht="15.75">
      <c r="A148" s="105" t="s">
        <v>140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</row>
    <row r="149" spans="1:22" ht="15.75">
      <c r="A149" s="21" t="s">
        <v>141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3"/>
    </row>
    <row r="150" spans="1:22" ht="31.5">
      <c r="A150" s="169" t="s">
        <v>142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85" t="s">
        <v>143</v>
      </c>
      <c r="S150" s="186"/>
      <c r="T150" s="185" t="s">
        <v>144</v>
      </c>
      <c r="U150" s="18"/>
      <c r="V150" s="33" t="s">
        <v>145</v>
      </c>
    </row>
    <row r="151" spans="1:22" ht="15.75">
      <c r="A151" s="171" t="s">
        <v>132</v>
      </c>
      <c r="B151" s="172" t="s">
        <v>146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87">
        <v>1</v>
      </c>
      <c r="S151" s="187"/>
      <c r="T151" s="188">
        <f>V144</f>
        <v>0</v>
      </c>
      <c r="U151" s="187"/>
      <c r="V151" s="189">
        <f>T151*1</f>
        <v>0</v>
      </c>
    </row>
    <row r="152" spans="1:22" ht="15.75">
      <c r="A152" s="171" t="s">
        <v>13</v>
      </c>
      <c r="B152" s="174" t="s">
        <v>147</v>
      </c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3"/>
      <c r="S152" s="13"/>
      <c r="T152" s="13"/>
      <c r="U152" s="49"/>
      <c r="V152" s="189">
        <f>V151</f>
        <v>0</v>
      </c>
    </row>
    <row r="154" spans="1:22" ht="18" customHeight="1">
      <c r="A154" s="7" t="s">
        <v>148</v>
      </c>
      <c r="B154" s="176" t="s">
        <v>149</v>
      </c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</row>
    <row r="155" spans="2:23" ht="15.75" customHeight="1"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29"/>
    </row>
    <row r="156" spans="2:23" ht="15.75"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90"/>
    </row>
    <row r="157" spans="2:23" ht="15.75"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90"/>
    </row>
    <row r="158" spans="2:22" ht="15.75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</row>
    <row r="159" spans="2:22" ht="15.75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</row>
    <row r="161" spans="17:22" ht="15.75">
      <c r="Q161" s="191" t="s">
        <v>150</v>
      </c>
      <c r="R161" s="191"/>
      <c r="S161" s="191"/>
      <c r="T161" s="191"/>
      <c r="U161" s="191"/>
      <c r="V161" s="191"/>
    </row>
    <row r="164" spans="1:22" ht="15.75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</row>
    <row r="165" spans="1:22" ht="15.75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</row>
  </sheetData>
  <sheetProtection/>
  <mergeCells count="212">
    <mergeCell ref="A1:V1"/>
    <mergeCell ref="A2:V2"/>
    <mergeCell ref="A3:V3"/>
    <mergeCell ref="A4:V4"/>
    <mergeCell ref="A5:V5"/>
    <mergeCell ref="A6:M6"/>
    <mergeCell ref="N6:V6"/>
    <mergeCell ref="A7:M7"/>
    <mergeCell ref="N7:V7"/>
    <mergeCell ref="A8:M8"/>
    <mergeCell ref="A10:V10"/>
    <mergeCell ref="B12:P12"/>
    <mergeCell ref="Q12:V12"/>
    <mergeCell ref="B13:P13"/>
    <mergeCell ref="Q13:V13"/>
    <mergeCell ref="B14:P14"/>
    <mergeCell ref="Q14:V14"/>
    <mergeCell ref="B15:P15"/>
    <mergeCell ref="Q15:V15"/>
    <mergeCell ref="A17:V17"/>
    <mergeCell ref="A19:F19"/>
    <mergeCell ref="G19:L19"/>
    <mergeCell ref="M19:V19"/>
    <mergeCell ref="A20:F20"/>
    <mergeCell ref="G20:L20"/>
    <mergeCell ref="M20:V20"/>
    <mergeCell ref="A22:V22"/>
    <mergeCell ref="A23:V23"/>
    <mergeCell ref="A25:V25"/>
    <mergeCell ref="B26:P26"/>
    <mergeCell ref="Q26:V26"/>
    <mergeCell ref="B27:P27"/>
    <mergeCell ref="Q27:V27"/>
    <mergeCell ref="B28:P28"/>
    <mergeCell ref="Q28:V28"/>
    <mergeCell ref="B29:P29"/>
    <mergeCell ref="Q29:V29"/>
    <mergeCell ref="A31:V31"/>
    <mergeCell ref="B33:P33"/>
    <mergeCell ref="Q33:R33"/>
    <mergeCell ref="S33:T33"/>
    <mergeCell ref="U33:V33"/>
    <mergeCell ref="B34:P34"/>
    <mergeCell ref="Q34:R34"/>
    <mergeCell ref="S34:T34"/>
    <mergeCell ref="U34:V34"/>
    <mergeCell ref="B35:P35"/>
    <mergeCell ref="Q35:R35"/>
    <mergeCell ref="S35:T35"/>
    <mergeCell ref="U35:V35"/>
    <mergeCell ref="B36:P36"/>
    <mergeCell ref="Q36:R36"/>
    <mergeCell ref="S36:T36"/>
    <mergeCell ref="U36:V36"/>
    <mergeCell ref="B37:P37"/>
    <mergeCell ref="Q37:R37"/>
    <mergeCell ref="S37:T37"/>
    <mergeCell ref="U37:V37"/>
    <mergeCell ref="A38:V38"/>
    <mergeCell ref="A39:T39"/>
    <mergeCell ref="U39:V39"/>
    <mergeCell ref="A41:V41"/>
    <mergeCell ref="B43:U43"/>
    <mergeCell ref="B44:U44"/>
    <mergeCell ref="B45:U45"/>
    <mergeCell ref="B46:U46"/>
    <mergeCell ref="B47:U47"/>
    <mergeCell ref="B48:U48"/>
    <mergeCell ref="B49:U49"/>
    <mergeCell ref="B50:U50"/>
    <mergeCell ref="A51:U51"/>
    <mergeCell ref="A53:V53"/>
    <mergeCell ref="B55:U55"/>
    <mergeCell ref="B56:U56"/>
    <mergeCell ref="B57:U57"/>
    <mergeCell ref="B58:U58"/>
    <mergeCell ref="B59:U59"/>
    <mergeCell ref="B60:U60"/>
    <mergeCell ref="A61:U61"/>
    <mergeCell ref="A63:V63"/>
    <mergeCell ref="A65:V65"/>
    <mergeCell ref="B66:P66"/>
    <mergeCell ref="Q66:U66"/>
    <mergeCell ref="B67:P67"/>
    <mergeCell ref="Q67:U67"/>
    <mergeCell ref="B68:P68"/>
    <mergeCell ref="Q68:U68"/>
    <mergeCell ref="B69:P69"/>
    <mergeCell ref="Q69:U69"/>
    <mergeCell ref="B70:P70"/>
    <mergeCell ref="Q70:U70"/>
    <mergeCell ref="B71:P71"/>
    <mergeCell ref="Q71:U71"/>
    <mergeCell ref="B72:P72"/>
    <mergeCell ref="Q72:U72"/>
    <mergeCell ref="B73:P73"/>
    <mergeCell ref="Q73:U73"/>
    <mergeCell ref="B74:P74"/>
    <mergeCell ref="Q74:U74"/>
    <mergeCell ref="A75:P75"/>
    <mergeCell ref="Q75:U75"/>
    <mergeCell ref="A77:V77"/>
    <mergeCell ref="B78:U78"/>
    <mergeCell ref="B79:P79"/>
    <mergeCell ref="Q79:U79"/>
    <mergeCell ref="B80:P80"/>
    <mergeCell ref="Q80:U80"/>
    <mergeCell ref="A81:P81"/>
    <mergeCell ref="Q81:U81"/>
    <mergeCell ref="B82:P82"/>
    <mergeCell ref="Q82:U82"/>
    <mergeCell ref="A83:P83"/>
    <mergeCell ref="Q83:U83"/>
    <mergeCell ref="A85:V85"/>
    <mergeCell ref="B86:U86"/>
    <mergeCell ref="B87:P87"/>
    <mergeCell ref="Q87:U87"/>
    <mergeCell ref="B88:P88"/>
    <mergeCell ref="Q88:U88"/>
    <mergeCell ref="A89:P89"/>
    <mergeCell ref="Q89:U89"/>
    <mergeCell ref="A91:V91"/>
    <mergeCell ref="B92:U92"/>
    <mergeCell ref="B93:P93"/>
    <mergeCell ref="Q93:U93"/>
    <mergeCell ref="B94:P94"/>
    <mergeCell ref="Q94:U94"/>
    <mergeCell ref="B95:P95"/>
    <mergeCell ref="Q95:U95"/>
    <mergeCell ref="B96:P96"/>
    <mergeCell ref="Q96:U96"/>
    <mergeCell ref="B97:P97"/>
    <mergeCell ref="Q97:U97"/>
    <mergeCell ref="B98:P98"/>
    <mergeCell ref="Q98:U98"/>
    <mergeCell ref="B99:P99"/>
    <mergeCell ref="Q99:U99"/>
    <mergeCell ref="A100:P100"/>
    <mergeCell ref="Q100:U100"/>
    <mergeCell ref="A102:V102"/>
    <mergeCell ref="B103:U103"/>
    <mergeCell ref="B104:P104"/>
    <mergeCell ref="Q104:U104"/>
    <mergeCell ref="B105:P105"/>
    <mergeCell ref="Q105:U105"/>
    <mergeCell ref="B106:P106"/>
    <mergeCell ref="Q106:U106"/>
    <mergeCell ref="B107:P107"/>
    <mergeCell ref="Q107:U107"/>
    <mergeCell ref="B108:P108"/>
    <mergeCell ref="Q108:U108"/>
    <mergeCell ref="A109:P109"/>
    <mergeCell ref="Q109:U109"/>
    <mergeCell ref="B110:P110"/>
    <mergeCell ref="Q110:U110"/>
    <mergeCell ref="A111:P111"/>
    <mergeCell ref="Q111:U111"/>
    <mergeCell ref="A113:V113"/>
    <mergeCell ref="B114:U114"/>
    <mergeCell ref="B115:U115"/>
    <mergeCell ref="B116:U116"/>
    <mergeCell ref="B117:U117"/>
    <mergeCell ref="B118:U118"/>
    <mergeCell ref="B119:U119"/>
    <mergeCell ref="B120:U120"/>
    <mergeCell ref="A121:U121"/>
    <mergeCell ref="A123:V123"/>
    <mergeCell ref="B124:P124"/>
    <mergeCell ref="Q124:U124"/>
    <mergeCell ref="B125:P125"/>
    <mergeCell ref="Q125:U125"/>
    <mergeCell ref="B126:P126"/>
    <mergeCell ref="Q126:U126"/>
    <mergeCell ref="B127:P127"/>
    <mergeCell ref="Q127:U127"/>
    <mergeCell ref="B128:P128"/>
    <mergeCell ref="Q128:U128"/>
    <mergeCell ref="B129:P129"/>
    <mergeCell ref="Q129:U129"/>
    <mergeCell ref="B130:P130"/>
    <mergeCell ref="Q130:U130"/>
    <mergeCell ref="B131:P131"/>
    <mergeCell ref="Q131:U131"/>
    <mergeCell ref="B132:P132"/>
    <mergeCell ref="Q132:U132"/>
    <mergeCell ref="B133:P133"/>
    <mergeCell ref="Q133:U133"/>
    <mergeCell ref="A134:U134"/>
    <mergeCell ref="A136:V136"/>
    <mergeCell ref="A137:U137"/>
    <mergeCell ref="B138:U138"/>
    <mergeCell ref="B139:U139"/>
    <mergeCell ref="B140:U140"/>
    <mergeCell ref="B141:U141"/>
    <mergeCell ref="A142:U142"/>
    <mergeCell ref="B143:U143"/>
    <mergeCell ref="A144:U144"/>
    <mergeCell ref="B146:G146"/>
    <mergeCell ref="A148:V148"/>
    <mergeCell ref="A149:V149"/>
    <mergeCell ref="R150:S150"/>
    <mergeCell ref="T150:U150"/>
    <mergeCell ref="B151:Q151"/>
    <mergeCell ref="R151:S151"/>
    <mergeCell ref="T151:U151"/>
    <mergeCell ref="B152:U152"/>
    <mergeCell ref="B154:V154"/>
    <mergeCell ref="Q161:V161"/>
    <mergeCell ref="A164:V164"/>
    <mergeCell ref="A165:V165"/>
    <mergeCell ref="B155:V157"/>
    <mergeCell ref="B158:V159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portrait" scale="6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Cleia</dc:creator>
  <cp:keywords/>
  <dc:description/>
  <cp:lastModifiedBy>Licitação</cp:lastModifiedBy>
  <cp:lastPrinted>2020-07-23T14:49:44Z</cp:lastPrinted>
  <dcterms:created xsi:type="dcterms:W3CDTF">2012-03-28T19:50:25Z</dcterms:created>
  <dcterms:modified xsi:type="dcterms:W3CDTF">2020-09-25T13:45:31Z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1046-11.2.0.8934</vt:lpwstr>
  </property>
</Properties>
</file>